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mu01\Desktop\1カ月の作業\"/>
    </mc:Choice>
  </mc:AlternateContent>
  <bookViews>
    <workbookView xWindow="0" yWindow="0" windowWidth="20490" windowHeight="7770"/>
  </bookViews>
  <sheets>
    <sheet name="第二号第一様式" sheetId="1" r:id="rId1"/>
  </sheets>
  <definedNames>
    <definedName name="_xlnm.Print_Titles" localSheetId="0">第二号第一様式!$1:$7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G38" i="1"/>
  <c r="G37" i="1"/>
  <c r="G35" i="1"/>
  <c r="E33" i="1"/>
  <c r="F32" i="1"/>
  <c r="E32" i="1"/>
  <c r="G32" i="1" s="1"/>
  <c r="G31" i="1"/>
  <c r="G30" i="1"/>
  <c r="G29" i="1"/>
  <c r="F28" i="1"/>
  <c r="F33" i="1" s="1"/>
  <c r="E28" i="1"/>
  <c r="G27" i="1"/>
  <c r="G26" i="1"/>
  <c r="F24" i="1"/>
  <c r="F23" i="1"/>
  <c r="E23" i="1"/>
  <c r="G23" i="1" s="1"/>
  <c r="G22" i="1"/>
  <c r="F21" i="1"/>
  <c r="E21" i="1"/>
  <c r="E24" i="1" s="1"/>
  <c r="G24" i="1" s="1"/>
  <c r="G20" i="1"/>
  <c r="G19" i="1"/>
  <c r="F18" i="1"/>
  <c r="F25" i="1" s="1"/>
  <c r="F34" i="1" s="1"/>
  <c r="F36" i="1" s="1"/>
  <c r="F40" i="1" s="1"/>
  <c r="F17" i="1"/>
  <c r="E17" i="1"/>
  <c r="G17" i="1" s="1"/>
  <c r="G16" i="1"/>
  <c r="G15" i="1"/>
  <c r="G14" i="1"/>
  <c r="G13" i="1"/>
  <c r="G12" i="1"/>
  <c r="F11" i="1"/>
  <c r="E11" i="1"/>
  <c r="E18" i="1" s="1"/>
  <c r="G10" i="1"/>
  <c r="G9" i="1"/>
  <c r="G8" i="1"/>
  <c r="E25" i="1" l="1"/>
  <c r="G18" i="1"/>
  <c r="G33" i="1"/>
  <c r="G28" i="1"/>
  <c r="G11" i="1"/>
  <c r="G21" i="1"/>
  <c r="E34" i="1" l="1"/>
  <c r="G25" i="1"/>
  <c r="E36" i="1" l="1"/>
  <c r="G34" i="1"/>
  <c r="E40" i="1" l="1"/>
  <c r="G40" i="1" s="1"/>
  <c r="G36" i="1"/>
</calcChain>
</file>

<file path=xl/sharedStrings.xml><?xml version="1.0" encoding="utf-8"?>
<sst xmlns="http://schemas.openxmlformats.org/spreadsheetml/2006/main" count="51" uniqueCount="47">
  <si>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</si>
  <si>
    <t>法人単位事業活動計算書</t>
    <rPh sb="0" eb="2">
      <t>ホウジン</t>
    </rPh>
    <rPh sb="2" eb="4">
      <t>タンイ</t>
    </rPh>
    <rPh sb="4" eb="6">
      <t>ジギョウ</t>
    </rPh>
    <rPh sb="6" eb="8">
      <t>カツドウ</t>
    </rPh>
    <phoneticPr fontId="4"/>
  </si>
  <si>
    <t>（自）令和4年4月1日  （至）令和5年3月31日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</si>
  <si>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</si>
  <si>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</si>
  <si>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</si>
  <si>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</si>
  <si>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</si>
  <si>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</si>
  <si>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</si>
  <si>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介護保険事業収益</t>
  </si>
  <si>
    <t>老人福祉事業収益</t>
  </si>
  <si>
    <t>経常経費寄附金収益</t>
  </si>
  <si>
    <t>サービス活動収益計（１）</t>
  </si>
  <si>
    <t>費用</t>
  </si>
  <si>
    <t>人件費</t>
  </si>
  <si>
    <t>事業費</t>
  </si>
  <si>
    <t>事務費</t>
  </si>
  <si>
    <t>減価償却費</t>
  </si>
  <si>
    <t>国庫補助金等特別積立金取崩額</t>
  </si>
  <si>
    <t>サービス活動費用計（２）</t>
  </si>
  <si>
    <t>サービス活動増減差額（３）＝（１）－（２）</t>
  </si>
  <si>
    <t>サービス活動外増減の部</t>
  </si>
  <si>
    <t>受取利息配当金収益</t>
  </si>
  <si>
    <t>その他のサービス活動外収益</t>
  </si>
  <si>
    <t>サービス活動外収益計（４）</t>
  </si>
  <si>
    <t>支払利息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</si>
  <si>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</si>
  <si>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</si>
  <si>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</si>
  <si>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</si>
  <si>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固定資産売却益</t>
  </si>
  <si>
    <t>サービス区分間繰入金収入</t>
  </si>
  <si>
    <t>特別収益計（８）</t>
  </si>
  <si>
    <t>固定資産売却損・処分損</t>
  </si>
  <si>
    <t>国庫補助金等特別積立金積立額</t>
  </si>
  <si>
    <t>サービス区分間繰入額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</si>
  <si>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</si>
  <si>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</si>
  <si>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</si>
  <si>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</si>
  <si>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</si>
  <si>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</si>
  <si>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</si>
  <si>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</si>
  <si>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その他の積立金積立額（１６）</t>
  </si>
  <si>
    <t>次期繰越活動増減差額（１７）＝（１３）＋（１４）＋（１５）－（１６）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</si>
</sst>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9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horizontal="left" vertical="center" textRotation="255"/>
    </xf>
    <xf numFmtId="0" fontId="7" fillId="0" borderId="2" xfId="2" applyFont="1" applyFill="1" applyBorder="1" applyAlignment="1">
      <alignment horizontal="left" vertical="top" shrinkToFit="1"/>
    </xf>
    <xf numFmtId="176" fontId="9" fillId="0" borderId="2" xfId="2" applyNumberFormat="1" applyFont="1" applyFill="1" applyBorder="1" applyAlignment="1" applyProtection="1">
      <alignment vertical="top" shrinkToFit="1"/>
      <protection locked="0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0" fontId="7" fillId="0" borderId="3" xfId="2" applyFont="1" applyFill="1" applyBorder="1" applyAlignment="1">
      <alignment horizontal="left" vertical="center" textRotation="255"/>
    </xf>
    <xf numFmtId="0" fontId="7" fillId="0" borderId="3" xfId="2" applyFont="1" applyFill="1" applyBorder="1" applyAlignment="1">
      <alignment horizontal="left"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4" xfId="2" applyFont="1" applyFill="1" applyBorder="1" applyAlignment="1">
      <alignment horizontal="left" vertical="center" textRotation="255"/>
    </xf>
    <xf numFmtId="0" fontId="7" fillId="0" borderId="1" xfId="2" applyFont="1" applyFill="1" applyBorder="1" applyAlignment="1">
      <alignment horizontal="left"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0" fontId="7" fillId="0" borderId="5" xfId="2" applyFont="1" applyFill="1" applyBorder="1" applyAlignment="1">
      <alignment vertical="center"/>
    </xf>
    <xf numFmtId="0" fontId="7" fillId="0" borderId="6" xfId="2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Font="1" applyFill="1" applyBorder="1" applyAlignment="1">
      <alignment vertical="center" shrinkToFit="1"/>
    </xf>
    <xf numFmtId="176" fontId="9" fillId="0" borderId="7" xfId="2" applyNumberFormat="1" applyFont="1" applyFill="1" applyBorder="1" applyAlignment="1" applyProtection="1">
      <alignment vertical="center" shrinkToFit="1"/>
      <protection locked="0"/>
    </xf>
    <xf numFmtId="0" fontId="7" fillId="0" borderId="8" xfId="2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10" xfId="2" applyFont="1" applyFill="1" applyBorder="1" applyAlignment="1">
      <alignment horizontal="left" vertical="top" shrinkToFit="1"/>
    </xf>
    <xf numFmtId="176" fontId="9" fillId="0" borderId="10" xfId="2" applyNumberFormat="1" applyFont="1" applyFill="1" applyBorder="1" applyAlignment="1" applyProtection="1">
      <alignment vertical="top" shrinkToFit="1"/>
      <protection locked="0"/>
    </xf>
    <xf numFmtId="0" fontId="7" fillId="0" borderId="5" xfId="2" applyFont="1" applyFill="1" applyBorder="1">
      <alignment horizontal="left" vertical="top"/>
    </xf>
    <xf numFmtId="0" fontId="7" fillId="0" borderId="6" xfId="2" applyFont="1" applyFill="1" applyBorder="1" applyAlignment="1">
      <alignment horizontal="left" vertical="top" shrinkToFit="1"/>
    </xf>
    <xf numFmtId="176" fontId="9" fillId="0" borderId="6" xfId="2" applyNumberFormat="1" applyFont="1" applyFill="1" applyBorder="1" applyAlignment="1" applyProtection="1">
      <alignment vertical="top" shrinkToFit="1"/>
      <protection locked="0"/>
    </xf>
    <xf numFmtId="0" fontId="7" fillId="0" borderId="2" xfId="2" applyFont="1" applyFill="1" applyBorder="1" applyAlignment="1">
      <alignment vertical="center" textRotation="255" shrinkToFit="1"/>
    </xf>
    <xf numFmtId="0" fontId="7" fillId="0" borderId="3" xfId="2" applyFont="1" applyFill="1" applyBorder="1" applyAlignment="1">
      <alignment vertical="center" textRotation="255" shrinkToFit="1"/>
    </xf>
    <xf numFmtId="0" fontId="7" fillId="0" borderId="4" xfId="2" applyFont="1" applyFill="1" applyBorder="1" applyAlignment="1">
      <alignment vertical="center" textRotation="255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tabSelected="1" workbookViewId="0"/>
  </sheetViews>
  <sheetFormatPr defaultRowHeight="13.5"/>
  <cols>
    <col min="1" max="3" width="2.875" customWidth="1"/>
    <col min="4" max="4" width="60.25" customWidth="1"/>
    <col min="5" max="7" width="20.75" customWidth="1"/>
  </cols>
  <sheetData>
    <row r="1" spans="2:7">
      <c r="B1" s="1"/>
      <c r="C1" s="1"/>
      <c r="D1" s="1"/>
      <c r="E1" s="1"/>
      <c r="F1" s="1"/>
      <c r="G1" s="1"/>
    </row>
    <row r="2" spans="2:7" ht="21">
      <c r="B2" s="2"/>
      <c r="C2" s="2"/>
      <c r="D2" s="2"/>
      <c r="E2" s="3"/>
      <c r="F2" s="3"/>
      <c r="G2" s="4" t="s">
        <v>0</v>
      </c>
    </row>
    <row r="3" spans="2:7" ht="21">
      <c r="B3" s="5" t="s">
        <v>1</v>
      </c>
      <c r="C3" s="5"/>
      <c r="D3" s="5"/>
      <c r="E3" s="5"/>
      <c r="F3" s="5"/>
      <c r="G3" s="5"/>
    </row>
    <row r="4" spans="2:7" ht="14.25">
      <c r="B4" s="6"/>
      <c r="C4" s="6"/>
      <c r="D4" s="6"/>
      <c r="E4" s="6"/>
      <c r="F4" s="6"/>
      <c r="G4" s="3"/>
    </row>
    <row r="5" spans="2:7" ht="21">
      <c r="B5" s="7" t="s">
        <v>2</v>
      </c>
      <c r="C5" s="7"/>
      <c r="D5" s="7"/>
      <c r="E5" s="7"/>
      <c r="F5" s="7"/>
      <c r="G5" s="7"/>
    </row>
    <row r="6" spans="2:7" ht="15.75">
      <c r="B6" s="8"/>
      <c r="C6" s="8"/>
      <c r="D6" s="8"/>
      <c r="E6" s="8"/>
      <c r="F6" s="3"/>
      <c r="G6" s="8" t="s">
        <v>3</v>
      </c>
    </row>
    <row r="7" spans="2:7" ht="14.25">
      <c r="B7" s="9" t="s">
        <v>4</v>
      </c>
      <c r="C7" s="9"/>
      <c r="D7" s="9"/>
      <c r="E7" s="10" t="s">
        <v>5</v>
      </c>
      <c r="F7" s="10" t="s">
        <v>6</v>
      </c>
      <c r="G7" s="10" t="s">
        <v>7</v>
      </c>
    </row>
    <row r="8" spans="2:7" ht="14.25">
      <c r="B8" s="11" t="s">
        <v>8</v>
      </c>
      <c r="C8" s="11" t="s">
        <v>9</v>
      </c>
      <c r="D8" s="12" t="s">
        <v>10</v>
      </c>
      <c r="E8" s="13">
        <v>270507796</v>
      </c>
      <c r="F8" s="14">
        <v>278223109</v>
      </c>
      <c r="G8" s="13">
        <f>E8-F8</f>
        <v>-7715313</v>
      </c>
    </row>
    <row r="9" spans="2:7" ht="14.25">
      <c r="B9" s="15"/>
      <c r="C9" s="15"/>
      <c r="D9" s="16" t="s">
        <v>11</v>
      </c>
      <c r="E9" s="17">
        <v>115915944</v>
      </c>
      <c r="F9" s="18">
        <v>108522491</v>
      </c>
      <c r="G9" s="17">
        <f t="shared" ref="G9:G40" si="0">E9-F9</f>
        <v>7393453</v>
      </c>
    </row>
    <row r="10" spans="2:7" ht="14.25">
      <c r="B10" s="15"/>
      <c r="C10" s="15"/>
      <c r="D10" s="16" t="s">
        <v>12</v>
      </c>
      <c r="E10" s="17">
        <v>300000</v>
      </c>
      <c r="F10" s="19">
        <v>50000</v>
      </c>
      <c r="G10" s="17">
        <f t="shared" si="0"/>
        <v>250000</v>
      </c>
    </row>
    <row r="11" spans="2:7" ht="14.25">
      <c r="B11" s="15"/>
      <c r="C11" s="20"/>
      <c r="D11" s="21" t="s">
        <v>13</v>
      </c>
      <c r="E11" s="22">
        <f>+E8+E9+E10</f>
        <v>386723740</v>
      </c>
      <c r="F11" s="23">
        <f>+F8+F9+F10</f>
        <v>386795600</v>
      </c>
      <c r="G11" s="22">
        <f t="shared" si="0"/>
        <v>-71860</v>
      </c>
    </row>
    <row r="12" spans="2:7" ht="14.25">
      <c r="B12" s="15"/>
      <c r="C12" s="11" t="s">
        <v>14</v>
      </c>
      <c r="D12" s="16" t="s">
        <v>15</v>
      </c>
      <c r="E12" s="17">
        <v>271627551</v>
      </c>
      <c r="F12" s="14">
        <v>269544086</v>
      </c>
      <c r="G12" s="17">
        <f t="shared" si="0"/>
        <v>2083465</v>
      </c>
    </row>
    <row r="13" spans="2:7" ht="14.25">
      <c r="B13" s="15"/>
      <c r="C13" s="15"/>
      <c r="D13" s="16" t="s">
        <v>16</v>
      </c>
      <c r="E13" s="17">
        <v>76559968</v>
      </c>
      <c r="F13" s="18">
        <v>76177651</v>
      </c>
      <c r="G13" s="17">
        <f t="shared" si="0"/>
        <v>382317</v>
      </c>
    </row>
    <row r="14" spans="2:7" ht="14.25">
      <c r="B14" s="15"/>
      <c r="C14" s="15"/>
      <c r="D14" s="16" t="s">
        <v>17</v>
      </c>
      <c r="E14" s="17">
        <v>39117208</v>
      </c>
      <c r="F14" s="18">
        <v>41570696</v>
      </c>
      <c r="G14" s="17">
        <f t="shared" si="0"/>
        <v>-2453488</v>
      </c>
    </row>
    <row r="15" spans="2:7" ht="14.25">
      <c r="B15" s="15"/>
      <c r="C15" s="15"/>
      <c r="D15" s="16" t="s">
        <v>18</v>
      </c>
      <c r="E15" s="17">
        <v>21681797</v>
      </c>
      <c r="F15" s="18">
        <v>24058688</v>
      </c>
      <c r="G15" s="17">
        <f t="shared" si="0"/>
        <v>-2376891</v>
      </c>
    </row>
    <row r="16" spans="2:7" ht="14.25">
      <c r="B16" s="15"/>
      <c r="C16" s="15"/>
      <c r="D16" s="16" t="s">
        <v>19</v>
      </c>
      <c r="E16" s="17">
        <v>-9245420</v>
      </c>
      <c r="F16" s="19">
        <v>-11840589</v>
      </c>
      <c r="G16" s="17">
        <f t="shared" si="0"/>
        <v>2595169</v>
      </c>
    </row>
    <row r="17" spans="2:7" ht="14.25">
      <c r="B17" s="15"/>
      <c r="C17" s="20"/>
      <c r="D17" s="21" t="s">
        <v>20</v>
      </c>
      <c r="E17" s="22">
        <f>+E12+E13+E14+E15+E16</f>
        <v>399741104</v>
      </c>
      <c r="F17" s="23">
        <f>+F12+F13+F14+F15+F16</f>
        <v>399510532</v>
      </c>
      <c r="G17" s="22">
        <f t="shared" si="0"/>
        <v>230572</v>
      </c>
    </row>
    <row r="18" spans="2:7" ht="14.25">
      <c r="B18" s="20"/>
      <c r="C18" s="24" t="s">
        <v>21</v>
      </c>
      <c r="D18" s="25"/>
      <c r="E18" s="26">
        <f xml:space="preserve"> +E11 - E17</f>
        <v>-13017364</v>
      </c>
      <c r="F18" s="23">
        <f xml:space="preserve"> +F11 - F17</f>
        <v>-12714932</v>
      </c>
      <c r="G18" s="26">
        <f t="shared" si="0"/>
        <v>-302432</v>
      </c>
    </row>
    <row r="19" spans="2:7" ht="14.25">
      <c r="B19" s="11" t="s">
        <v>22</v>
      </c>
      <c r="C19" s="11" t="s">
        <v>9</v>
      </c>
      <c r="D19" s="16" t="s">
        <v>23</v>
      </c>
      <c r="E19" s="17">
        <v>0</v>
      </c>
      <c r="F19" s="14">
        <v>43730</v>
      </c>
      <c r="G19" s="17">
        <f t="shared" si="0"/>
        <v>-43730</v>
      </c>
    </row>
    <row r="20" spans="2:7" ht="14.25">
      <c r="B20" s="15"/>
      <c r="C20" s="15"/>
      <c r="D20" s="16" t="s">
        <v>24</v>
      </c>
      <c r="E20" s="17">
        <v>1695110</v>
      </c>
      <c r="F20" s="19">
        <v>1755087</v>
      </c>
      <c r="G20" s="17">
        <f t="shared" si="0"/>
        <v>-59977</v>
      </c>
    </row>
    <row r="21" spans="2:7" ht="14.25">
      <c r="B21" s="15"/>
      <c r="C21" s="20"/>
      <c r="D21" s="21" t="s">
        <v>25</v>
      </c>
      <c r="E21" s="22">
        <f>+E19+E20</f>
        <v>1695110</v>
      </c>
      <c r="F21" s="23">
        <f>+F19+F20</f>
        <v>1798817</v>
      </c>
      <c r="G21" s="22">
        <f t="shared" si="0"/>
        <v>-103707</v>
      </c>
    </row>
    <row r="22" spans="2:7" ht="14.25">
      <c r="B22" s="15"/>
      <c r="C22" s="11" t="s">
        <v>14</v>
      </c>
      <c r="D22" s="16" t="s">
        <v>26</v>
      </c>
      <c r="E22" s="17">
        <v>33000</v>
      </c>
      <c r="F22" s="23">
        <v>193500</v>
      </c>
      <c r="G22" s="17">
        <f t="shared" si="0"/>
        <v>-160500</v>
      </c>
    </row>
    <row r="23" spans="2:7" ht="14.25">
      <c r="B23" s="15"/>
      <c r="C23" s="20"/>
      <c r="D23" s="21" t="s">
        <v>27</v>
      </c>
      <c r="E23" s="22">
        <f>+E22</f>
        <v>33000</v>
      </c>
      <c r="F23" s="23">
        <f>+F22</f>
        <v>193500</v>
      </c>
      <c r="G23" s="22">
        <f t="shared" si="0"/>
        <v>-160500</v>
      </c>
    </row>
    <row r="24" spans="2:7" ht="14.25">
      <c r="B24" s="20"/>
      <c r="C24" s="24" t="s">
        <v>28</v>
      </c>
      <c r="D24" s="27"/>
      <c r="E24" s="28">
        <f xml:space="preserve"> +E21 - E23</f>
        <v>1662110</v>
      </c>
      <c r="F24" s="23">
        <f xml:space="preserve"> +F21 - F23</f>
        <v>1605317</v>
      </c>
      <c r="G24" s="28">
        <f t="shared" si="0"/>
        <v>56793</v>
      </c>
    </row>
    <row r="25" spans="2:7" ht="14.25">
      <c r="B25" s="24" t="s">
        <v>29</v>
      </c>
      <c r="C25" s="29"/>
      <c r="D25" s="25"/>
      <c r="E25" s="26">
        <f xml:space="preserve"> +E18 +E24</f>
        <v>-11355254</v>
      </c>
      <c r="F25" s="23">
        <f xml:space="preserve"> +F18 +F24</f>
        <v>-11109615</v>
      </c>
      <c r="G25" s="26">
        <f t="shared" si="0"/>
        <v>-245639</v>
      </c>
    </row>
    <row r="26" spans="2:7" ht="14.25">
      <c r="B26" s="11" t="s">
        <v>30</v>
      </c>
      <c r="C26" s="11" t="s">
        <v>9</v>
      </c>
      <c r="D26" s="16" t="s">
        <v>31</v>
      </c>
      <c r="E26" s="17">
        <v>100000</v>
      </c>
      <c r="F26" s="14">
        <v>0</v>
      </c>
      <c r="G26" s="17">
        <f t="shared" si="0"/>
        <v>100000</v>
      </c>
    </row>
    <row r="27" spans="2:7" ht="14.25">
      <c r="B27" s="15"/>
      <c r="C27" s="15"/>
      <c r="D27" s="16" t="s">
        <v>32</v>
      </c>
      <c r="E27" s="17">
        <v>3425000</v>
      </c>
      <c r="F27" s="19">
        <v>4586000</v>
      </c>
      <c r="G27" s="17">
        <f t="shared" si="0"/>
        <v>-1161000</v>
      </c>
    </row>
    <row r="28" spans="2:7" ht="14.25">
      <c r="B28" s="15"/>
      <c r="C28" s="20"/>
      <c r="D28" s="21" t="s">
        <v>33</v>
      </c>
      <c r="E28" s="22">
        <f>+E26+E27</f>
        <v>3525000</v>
      </c>
      <c r="F28" s="23">
        <f>+F26+F27</f>
        <v>4586000</v>
      </c>
      <c r="G28" s="22">
        <f t="shared" si="0"/>
        <v>-1061000</v>
      </c>
    </row>
    <row r="29" spans="2:7" ht="14.25">
      <c r="B29" s="15"/>
      <c r="C29" s="11" t="s">
        <v>14</v>
      </c>
      <c r="D29" s="16" t="s">
        <v>34</v>
      </c>
      <c r="E29" s="17">
        <v>5</v>
      </c>
      <c r="F29" s="14">
        <v>130652</v>
      </c>
      <c r="G29" s="17">
        <f t="shared" si="0"/>
        <v>-130647</v>
      </c>
    </row>
    <row r="30" spans="2:7" ht="14.25">
      <c r="B30" s="15"/>
      <c r="C30" s="15"/>
      <c r="D30" s="16" t="s">
        <v>35</v>
      </c>
      <c r="E30" s="17">
        <v>1584000</v>
      </c>
      <c r="F30" s="18">
        <v>408000</v>
      </c>
      <c r="G30" s="17">
        <f t="shared" si="0"/>
        <v>1176000</v>
      </c>
    </row>
    <row r="31" spans="2:7" ht="14.25">
      <c r="B31" s="15"/>
      <c r="C31" s="15"/>
      <c r="D31" s="16" t="s">
        <v>36</v>
      </c>
      <c r="E31" s="17">
        <v>3425000</v>
      </c>
      <c r="F31" s="19">
        <v>4586000</v>
      </c>
      <c r="G31" s="17">
        <f t="shared" si="0"/>
        <v>-1161000</v>
      </c>
    </row>
    <row r="32" spans="2:7" ht="14.25">
      <c r="B32" s="15"/>
      <c r="C32" s="20"/>
      <c r="D32" s="21" t="s">
        <v>37</v>
      </c>
      <c r="E32" s="22">
        <f>+E29+E30+E31</f>
        <v>5009005</v>
      </c>
      <c r="F32" s="23">
        <f>+F29+F30+F31</f>
        <v>5124652</v>
      </c>
      <c r="G32" s="22">
        <f t="shared" si="0"/>
        <v>-115647</v>
      </c>
    </row>
    <row r="33" spans="2:7" ht="14.25">
      <c r="B33" s="20"/>
      <c r="C33" s="30" t="s">
        <v>38</v>
      </c>
      <c r="D33" s="31"/>
      <c r="E33" s="32">
        <f xml:space="preserve"> +E28 - E32</f>
        <v>-1484005</v>
      </c>
      <c r="F33" s="23">
        <f xml:space="preserve"> +F28 - F32</f>
        <v>-538652</v>
      </c>
      <c r="G33" s="32">
        <f t="shared" si="0"/>
        <v>-945353</v>
      </c>
    </row>
    <row r="34" spans="2:7" ht="14.25">
      <c r="B34" s="24" t="s">
        <v>39</v>
      </c>
      <c r="C34" s="33"/>
      <c r="D34" s="34"/>
      <c r="E34" s="35">
        <f xml:space="preserve"> +E25 +E33</f>
        <v>-12839259</v>
      </c>
      <c r="F34" s="23">
        <f xml:space="preserve"> +F25 +F33</f>
        <v>-11648267</v>
      </c>
      <c r="G34" s="35">
        <f t="shared" si="0"/>
        <v>-1190992</v>
      </c>
    </row>
    <row r="35" spans="2:7" ht="14.25">
      <c r="B35" s="36" t="s">
        <v>40</v>
      </c>
      <c r="C35" s="33" t="s">
        <v>41</v>
      </c>
      <c r="D35" s="34"/>
      <c r="E35" s="35">
        <v>291042808</v>
      </c>
      <c r="F35" s="23">
        <v>302691075</v>
      </c>
      <c r="G35" s="35">
        <f t="shared" si="0"/>
        <v>-11648267</v>
      </c>
    </row>
    <row r="36" spans="2:7" ht="14.25">
      <c r="B36" s="37"/>
      <c r="C36" s="33" t="s">
        <v>42</v>
      </c>
      <c r="D36" s="34"/>
      <c r="E36" s="35">
        <f xml:space="preserve"> +E34 +E35</f>
        <v>278203549</v>
      </c>
      <c r="F36" s="23">
        <f xml:space="preserve"> +F34 +F35</f>
        <v>291042808</v>
      </c>
      <c r="G36" s="35">
        <f t="shared" si="0"/>
        <v>-12839259</v>
      </c>
    </row>
    <row r="37" spans="2:7" ht="14.25">
      <c r="B37" s="37"/>
      <c r="C37" s="33" t="s">
        <v>43</v>
      </c>
      <c r="D37" s="34"/>
      <c r="E37" s="35">
        <v>0</v>
      </c>
      <c r="F37" s="23">
        <v>0</v>
      </c>
      <c r="G37" s="35">
        <f t="shared" si="0"/>
        <v>0</v>
      </c>
    </row>
    <row r="38" spans="2:7" ht="14.25">
      <c r="B38" s="37"/>
      <c r="C38" s="33" t="s">
        <v>44</v>
      </c>
      <c r="D38" s="34"/>
      <c r="E38" s="35">
        <v>0</v>
      </c>
      <c r="F38" s="23">
        <v>0</v>
      </c>
      <c r="G38" s="35">
        <f t="shared" si="0"/>
        <v>0</v>
      </c>
    </row>
    <row r="39" spans="2:7" ht="14.25">
      <c r="B39" s="37"/>
      <c r="C39" s="33" t="s">
        <v>45</v>
      </c>
      <c r="D39" s="34"/>
      <c r="E39" s="35">
        <v>0</v>
      </c>
      <c r="F39" s="23">
        <v>0</v>
      </c>
      <c r="G39" s="35">
        <f t="shared" si="0"/>
        <v>0</v>
      </c>
    </row>
    <row r="40" spans="2:7" ht="14.25">
      <c r="B40" s="38"/>
      <c r="C40" s="33" t="s">
        <v>46</v>
      </c>
      <c r="D40" s="34"/>
      <c r="E40" s="35">
        <f xml:space="preserve"> +E36 +E37 +E38 - E39</f>
        <v>278203549</v>
      </c>
      <c r="F40" s="23">
        <f xml:space="preserve"> +F36 +F37 +F38 - F39</f>
        <v>291042808</v>
      </c>
      <c r="G40" s="35">
        <f t="shared" si="0"/>
        <v>-12839259</v>
      </c>
    </row>
  </sheetData>
  <mergeCells count="13">
    <mergeCell ref="B35:B40"/>
    <mergeCell ref="B19:B24"/>
    <mergeCell ref="C19:C21"/>
    <mergeCell ref="C22:C23"/>
    <mergeCell ref="B26:B33"/>
    <mergeCell ref="C26:C28"/>
    <mergeCell ref="C29:C32"/>
    <mergeCell ref="B3:G3"/>
    <mergeCell ref="B5:G5"/>
    <mergeCell ref="B7:D7"/>
    <mergeCell ref="B8:B18"/>
    <mergeCell ref="C8:C11"/>
    <mergeCell ref="C12:C17"/>
  </mergeCells>
  <phoneticPr fontId="1"/>
  <pageMargins left="0.7" right="0.7" top="0.75" bottom="0.75" header="0.3" footer="0.3"/>
  <pageSetup paperSize="9" fitToHeight="0" orientation="portrait" r:id="rId1"/>
  <headerFooter>
    <oddHeader>&amp;L社会福祉法人　稲穂会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第二号第一様式</vt:lpstr>
      <vt:lpstr>第二号第一様式!Print_Titles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jimu01</dc:creator>
  <cp:lastModifiedBy>jimu01</cp:lastModifiedBy>
  <dcterms:created xsi:type="dcterms:W3CDTF">2023-05-30T06:59:12Z</dcterms:created>
  <dcterms:modified xsi:type="dcterms:W3CDTF">2023-05-30T06:59:14Z</dcterms:modified>
</cp:coreProperties>
</file>