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u01\Desktop\嘉麻市提出令和3年\"/>
    </mc:Choice>
  </mc:AlternateContent>
  <bookViews>
    <workbookView xWindow="0" yWindow="0" windowWidth="20490" windowHeight="7770"/>
  </bookViews>
  <sheets>
    <sheet name="第一号第一様式" sheetId="1" r:id="rId1"/>
  </sheets>
  <definedNames>
    <definedName name="_xlnm.Print_Titles" localSheetId="0">第一号第一様式!$1:$7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2" i="1"/>
  <c r="F31" i="1"/>
  <c r="G30" i="1"/>
  <c r="F30" i="1"/>
  <c r="E30" i="1"/>
  <c r="G29" i="1"/>
  <c r="G28" i="1"/>
  <c r="F28" i="1"/>
  <c r="E28" i="1"/>
  <c r="E31" i="1" s="1"/>
  <c r="G31" i="1" s="1"/>
  <c r="F27" i="1"/>
  <c r="F26" i="1"/>
  <c r="E26" i="1"/>
  <c r="G26" i="1" s="1"/>
  <c r="G25" i="1"/>
  <c r="G24" i="1"/>
  <c r="G23" i="1"/>
  <c r="G22" i="1"/>
  <c r="F22" i="1"/>
  <c r="E22" i="1"/>
  <c r="E27" i="1" s="1"/>
  <c r="G27" i="1" s="1"/>
  <c r="G21" i="1"/>
  <c r="G20" i="1"/>
  <c r="G18" i="1"/>
  <c r="F18" i="1"/>
  <c r="E18" i="1"/>
  <c r="G17" i="1"/>
  <c r="G16" i="1"/>
  <c r="G15" i="1"/>
  <c r="G14" i="1"/>
  <c r="F13" i="1"/>
  <c r="F19" i="1" s="1"/>
  <c r="F34" i="1" s="1"/>
  <c r="F36" i="1" s="1"/>
  <c r="E13" i="1"/>
  <c r="E19" i="1" s="1"/>
  <c r="G12" i="1"/>
  <c r="G11" i="1"/>
  <c r="G10" i="1"/>
  <c r="G9" i="1"/>
  <c r="G8" i="1"/>
  <c r="G19" i="1" l="1"/>
  <c r="E34" i="1"/>
  <c r="G13" i="1"/>
  <c r="G34" i="1" l="1"/>
  <c r="E36" i="1"/>
  <c r="G36" i="1" s="1"/>
</calcChain>
</file>

<file path=xl/sharedStrings.xml><?xml version="1.0" encoding="utf-8"?>
<sst xmlns="http://schemas.openxmlformats.org/spreadsheetml/2006/main" count="46" uniqueCount="42">
  <si>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</si>
  <si>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</si>
  <si>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（自）令和2年4月1日  （至）令和3年3月31日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</si>
  <si>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</si>
  <si>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</si>
  <si>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</si>
  <si>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</si>
  <si>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</si>
  <si>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</si>
  <si>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</si>
  <si>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</si>
  <si>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</si>
  <si>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</si>
  <si>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</si>
  <si>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</si>
  <si>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</si>
  <si>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</si>
  <si>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</si>
  <si>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</si>
  <si>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</si>
  <si>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</si>
  <si>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支払利息支出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</si>
  <si>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</si>
  <si>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</si>
  <si>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</si>
  <si>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</si>
  <si>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固定資産売却収入</t>
  </si>
  <si>
    <t>施設整備等収入計（４）</t>
  </si>
  <si>
    <t>設備資金借入金元金償還支出</t>
  </si>
  <si>
    <t>固定資産取得支出</t>
  </si>
  <si>
    <t>固定資産除却・廃棄支出</t>
  </si>
  <si>
    <t>施設整備等支出計（５）</t>
  </si>
  <si>
    <t>施設整備等資金収支差額（６）＝（４）－（５）</t>
  </si>
  <si>
    <t>その他の活動による収支</t>
  </si>
  <si>
    <t>その他の活動収入計（７）</t>
  </si>
  <si>
    <t>長期運営資金借入金元金償還支出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</si>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</sst>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vertical="center" textRotation="255"/>
    </xf>
    <xf numFmtId="0" fontId="7" fillId="0" borderId="2" xfId="2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NumberFormat="1" applyFont="1" applyFill="1" applyBorder="1" applyAlignment="1">
      <alignment vertical="center" textRotation="255"/>
    </xf>
    <xf numFmtId="0" fontId="7" fillId="0" borderId="3" xfId="2" applyNumberFormat="1" applyFont="1" applyFill="1" applyBorder="1" applyAlignment="1">
      <alignment vertical="center" shrinkToFit="1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vertical="center" textRotation="255"/>
    </xf>
    <xf numFmtId="0" fontId="7" fillId="0" borderId="1" xfId="2" applyNumberFormat="1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/>
    </xf>
    <xf numFmtId="0" fontId="7" fillId="0" borderId="4" xfId="2" applyNumberFormat="1" applyFont="1" applyFill="1" applyBorder="1" applyAlignment="1">
      <alignment vertical="center" textRotation="255"/>
    </xf>
    <xf numFmtId="0" fontId="7" fillId="0" borderId="1" xfId="2" applyNumberFormat="1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NumberFormat="1" applyFont="1" applyFill="1" applyBorder="1" applyAlignment="1">
      <alignment vertical="center" textRotation="255"/>
    </xf>
    <xf numFmtId="0" fontId="7" fillId="0" borderId="12" xfId="2" applyNumberFormat="1" applyFont="1" applyFill="1" applyBorder="1" applyAlignment="1">
      <alignment vertical="center"/>
    </xf>
    <xf numFmtId="0" fontId="7" fillId="0" borderId="13" xfId="2" applyNumberFormat="1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showGridLines="0" tabSelected="1" workbookViewId="0"/>
  </sheetViews>
  <sheetFormatPr defaultRowHeight="13.5"/>
  <cols>
    <col min="1" max="3" width="2.875" customWidth="1"/>
    <col min="4" max="4" width="51.12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3"/>
      <c r="F2" s="3"/>
      <c r="G2" s="4"/>
      <c r="H2" s="4" t="s">
        <v>0</v>
      </c>
    </row>
    <row r="3" spans="2:8" ht="21">
      <c r="B3" s="5" t="s">
        <v>1</v>
      </c>
      <c r="C3" s="5"/>
      <c r="D3" s="5"/>
      <c r="E3" s="5"/>
      <c r="F3" s="5"/>
      <c r="G3" s="5"/>
      <c r="H3" s="5"/>
    </row>
    <row r="4" spans="2:8" ht="21">
      <c r="B4" s="2"/>
      <c r="C4" s="2"/>
      <c r="D4" s="2"/>
      <c r="E4" s="2"/>
      <c r="F4" s="2"/>
      <c r="G4" s="3"/>
      <c r="H4" s="3"/>
    </row>
    <row r="5" spans="2:8" ht="21">
      <c r="B5" s="6" t="s">
        <v>2</v>
      </c>
      <c r="C5" s="6"/>
      <c r="D5" s="6"/>
      <c r="E5" s="6"/>
      <c r="F5" s="6"/>
      <c r="G5" s="6"/>
      <c r="H5" s="6"/>
    </row>
    <row r="6" spans="2:8" ht="15.75">
      <c r="B6" s="7"/>
      <c r="C6" s="7"/>
      <c r="D6" s="7"/>
      <c r="E6" s="7"/>
      <c r="F6" s="3"/>
      <c r="G6" s="3"/>
      <c r="H6" s="7" t="s">
        <v>3</v>
      </c>
    </row>
    <row r="7" spans="2:8" ht="14.25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  <c r="H7" s="9" t="s">
        <v>8</v>
      </c>
    </row>
    <row r="8" spans="2:8" ht="14.25">
      <c r="B8" s="10" t="s">
        <v>9</v>
      </c>
      <c r="C8" s="10" t="s">
        <v>10</v>
      </c>
      <c r="D8" s="11" t="s">
        <v>11</v>
      </c>
      <c r="E8" s="12">
        <v>271158000</v>
      </c>
      <c r="F8" s="13">
        <v>270181891</v>
      </c>
      <c r="G8" s="13">
        <f>E8-F8</f>
        <v>976109</v>
      </c>
      <c r="H8" s="13"/>
    </row>
    <row r="9" spans="2:8" ht="14.25">
      <c r="B9" s="14"/>
      <c r="C9" s="14"/>
      <c r="D9" s="15" t="s">
        <v>12</v>
      </c>
      <c r="E9" s="16">
        <v>118728000</v>
      </c>
      <c r="F9" s="17">
        <v>119027210</v>
      </c>
      <c r="G9" s="17">
        <f t="shared" ref="G9:G36" si="0">E9-F9</f>
        <v>-299210</v>
      </c>
      <c r="H9" s="17"/>
    </row>
    <row r="10" spans="2:8" ht="14.25">
      <c r="B10" s="14"/>
      <c r="C10" s="14"/>
      <c r="D10" s="15" t="s">
        <v>13</v>
      </c>
      <c r="E10" s="16"/>
      <c r="F10" s="17">
        <v>0</v>
      </c>
      <c r="G10" s="17">
        <f t="shared" si="0"/>
        <v>0</v>
      </c>
      <c r="H10" s="17"/>
    </row>
    <row r="11" spans="2:8" ht="14.25">
      <c r="B11" s="14"/>
      <c r="C11" s="14"/>
      <c r="D11" s="15" t="s">
        <v>14</v>
      </c>
      <c r="E11" s="16">
        <v>44000</v>
      </c>
      <c r="F11" s="17">
        <v>43963</v>
      </c>
      <c r="G11" s="17">
        <f t="shared" si="0"/>
        <v>37</v>
      </c>
      <c r="H11" s="17"/>
    </row>
    <row r="12" spans="2:8" ht="14.25">
      <c r="B12" s="14"/>
      <c r="C12" s="14"/>
      <c r="D12" s="15" t="s">
        <v>15</v>
      </c>
      <c r="E12" s="18">
        <v>1519000</v>
      </c>
      <c r="F12" s="17">
        <v>1646727</v>
      </c>
      <c r="G12" s="17">
        <f t="shared" si="0"/>
        <v>-127727</v>
      </c>
      <c r="H12" s="17"/>
    </row>
    <row r="13" spans="2:8" ht="14.25">
      <c r="B13" s="14"/>
      <c r="C13" s="19"/>
      <c r="D13" s="20" t="s">
        <v>16</v>
      </c>
      <c r="E13" s="21">
        <f>+E8+E9+E10+E11+E12</f>
        <v>391449000</v>
      </c>
      <c r="F13" s="22">
        <f>+F8+F9+F10+F11+F12</f>
        <v>390899791</v>
      </c>
      <c r="G13" s="22">
        <f t="shared" si="0"/>
        <v>549209</v>
      </c>
      <c r="H13" s="22"/>
    </row>
    <row r="14" spans="2:8" ht="14.25">
      <c r="B14" s="14"/>
      <c r="C14" s="10" t="s">
        <v>17</v>
      </c>
      <c r="D14" s="15" t="s">
        <v>18</v>
      </c>
      <c r="E14" s="12">
        <v>260593000</v>
      </c>
      <c r="F14" s="17">
        <v>258331949</v>
      </c>
      <c r="G14" s="17">
        <f t="shared" si="0"/>
        <v>2261051</v>
      </c>
      <c r="H14" s="17"/>
    </row>
    <row r="15" spans="2:8" ht="14.25">
      <c r="B15" s="14"/>
      <c r="C15" s="14"/>
      <c r="D15" s="15" t="s">
        <v>19</v>
      </c>
      <c r="E15" s="16">
        <v>76763000</v>
      </c>
      <c r="F15" s="17">
        <v>76125413</v>
      </c>
      <c r="G15" s="17">
        <f t="shared" si="0"/>
        <v>637587</v>
      </c>
      <c r="H15" s="17"/>
    </row>
    <row r="16" spans="2:8" ht="14.25">
      <c r="B16" s="14"/>
      <c r="C16" s="14"/>
      <c r="D16" s="15" t="s">
        <v>20</v>
      </c>
      <c r="E16" s="16">
        <v>54228000</v>
      </c>
      <c r="F16" s="17">
        <v>53397108</v>
      </c>
      <c r="G16" s="17">
        <f t="shared" si="0"/>
        <v>830892</v>
      </c>
      <c r="H16" s="17"/>
    </row>
    <row r="17" spans="2:8" ht="14.25">
      <c r="B17" s="14"/>
      <c r="C17" s="14"/>
      <c r="D17" s="15" t="s">
        <v>21</v>
      </c>
      <c r="E17" s="18">
        <v>354000</v>
      </c>
      <c r="F17" s="17">
        <v>354000</v>
      </c>
      <c r="G17" s="17">
        <f t="shared" si="0"/>
        <v>0</v>
      </c>
      <c r="H17" s="17"/>
    </row>
    <row r="18" spans="2:8" ht="14.25">
      <c r="B18" s="14"/>
      <c r="C18" s="19"/>
      <c r="D18" s="20" t="s">
        <v>22</v>
      </c>
      <c r="E18" s="21">
        <f>+E14+E15+E16+E17</f>
        <v>391938000</v>
      </c>
      <c r="F18" s="22">
        <f>+F14+F15+F16+F17</f>
        <v>388208470</v>
      </c>
      <c r="G18" s="22">
        <f t="shared" si="0"/>
        <v>3729530</v>
      </c>
      <c r="H18" s="22"/>
    </row>
    <row r="19" spans="2:8" ht="14.25">
      <c r="B19" s="19"/>
      <c r="C19" s="23" t="s">
        <v>23</v>
      </c>
      <c r="D19" s="24"/>
      <c r="E19" s="21">
        <f xml:space="preserve"> +E13 - E18</f>
        <v>-489000</v>
      </c>
      <c r="F19" s="25">
        <f xml:space="preserve"> +F13 - F18</f>
        <v>2691321</v>
      </c>
      <c r="G19" s="25">
        <f t="shared" si="0"/>
        <v>-3180321</v>
      </c>
      <c r="H19" s="25"/>
    </row>
    <row r="20" spans="2:8" ht="14.25">
      <c r="B20" s="10" t="s">
        <v>24</v>
      </c>
      <c r="C20" s="10" t="s">
        <v>10</v>
      </c>
      <c r="D20" s="15" t="s">
        <v>25</v>
      </c>
      <c r="E20" s="12">
        <v>2590000</v>
      </c>
      <c r="F20" s="17">
        <v>2590000</v>
      </c>
      <c r="G20" s="17">
        <f t="shared" si="0"/>
        <v>0</v>
      </c>
      <c r="H20" s="17"/>
    </row>
    <row r="21" spans="2:8" ht="14.25">
      <c r="B21" s="14"/>
      <c r="C21" s="14"/>
      <c r="D21" s="15" t="s">
        <v>26</v>
      </c>
      <c r="E21" s="18">
        <v>120000</v>
      </c>
      <c r="F21" s="17">
        <v>120000</v>
      </c>
      <c r="G21" s="17">
        <f t="shared" si="0"/>
        <v>0</v>
      </c>
      <c r="H21" s="17"/>
    </row>
    <row r="22" spans="2:8" ht="14.25">
      <c r="B22" s="14"/>
      <c r="C22" s="19"/>
      <c r="D22" s="20" t="s">
        <v>27</v>
      </c>
      <c r="E22" s="21">
        <f>+E20+E21</f>
        <v>2710000</v>
      </c>
      <c r="F22" s="22">
        <f>+F20+F21</f>
        <v>2710000</v>
      </c>
      <c r="G22" s="22">
        <f t="shared" si="0"/>
        <v>0</v>
      </c>
      <c r="H22" s="22"/>
    </row>
    <row r="23" spans="2:8" ht="14.25">
      <c r="B23" s="14"/>
      <c r="C23" s="10" t="s">
        <v>17</v>
      </c>
      <c r="D23" s="15" t="s">
        <v>28</v>
      </c>
      <c r="E23" s="12">
        <v>9000000</v>
      </c>
      <c r="F23" s="17">
        <v>9000000</v>
      </c>
      <c r="G23" s="17">
        <f t="shared" si="0"/>
        <v>0</v>
      </c>
      <c r="H23" s="17"/>
    </row>
    <row r="24" spans="2:8" ht="14.25">
      <c r="B24" s="14"/>
      <c r="C24" s="14"/>
      <c r="D24" s="15" t="s">
        <v>29</v>
      </c>
      <c r="E24" s="16">
        <v>14317000</v>
      </c>
      <c r="F24" s="17">
        <v>14658188</v>
      </c>
      <c r="G24" s="17">
        <f t="shared" si="0"/>
        <v>-341188</v>
      </c>
      <c r="H24" s="17"/>
    </row>
    <row r="25" spans="2:8" ht="14.25">
      <c r="B25" s="14"/>
      <c r="C25" s="14"/>
      <c r="D25" s="15" t="s">
        <v>30</v>
      </c>
      <c r="E25" s="18"/>
      <c r="F25" s="17">
        <v>0</v>
      </c>
      <c r="G25" s="17">
        <f t="shared" si="0"/>
        <v>0</v>
      </c>
      <c r="H25" s="17"/>
    </row>
    <row r="26" spans="2:8" ht="14.25">
      <c r="B26" s="14"/>
      <c r="C26" s="19"/>
      <c r="D26" s="20" t="s">
        <v>31</v>
      </c>
      <c r="E26" s="21">
        <f>+E23+E24+E25</f>
        <v>23317000</v>
      </c>
      <c r="F26" s="22">
        <f>+F23+F24+F25</f>
        <v>23658188</v>
      </c>
      <c r="G26" s="22">
        <f t="shared" si="0"/>
        <v>-341188</v>
      </c>
      <c r="H26" s="22"/>
    </row>
    <row r="27" spans="2:8" ht="14.25">
      <c r="B27" s="19"/>
      <c r="C27" s="26" t="s">
        <v>32</v>
      </c>
      <c r="D27" s="24"/>
      <c r="E27" s="21">
        <f xml:space="preserve"> +E22 - E26</f>
        <v>-20607000</v>
      </c>
      <c r="F27" s="25">
        <f xml:space="preserve"> +F22 - F26</f>
        <v>-20948188</v>
      </c>
      <c r="G27" s="25">
        <f t="shared" si="0"/>
        <v>341188</v>
      </c>
      <c r="H27" s="25"/>
    </row>
    <row r="28" spans="2:8" ht="30">
      <c r="B28" s="10" t="s">
        <v>33</v>
      </c>
      <c r="C28" s="27" t="s">
        <v>10</v>
      </c>
      <c r="D28" s="20" t="s">
        <v>34</v>
      </c>
      <c r="E28" s="21">
        <f>0</f>
        <v>0</v>
      </c>
      <c r="F28" s="22">
        <f>0</f>
        <v>0</v>
      </c>
      <c r="G28" s="22">
        <f t="shared" si="0"/>
        <v>0</v>
      </c>
      <c r="H28" s="22"/>
    </row>
    <row r="29" spans="2:8" ht="14.25">
      <c r="B29" s="14"/>
      <c r="C29" s="10" t="s">
        <v>17</v>
      </c>
      <c r="D29" s="15" t="s">
        <v>35</v>
      </c>
      <c r="E29" s="21">
        <v>1100000</v>
      </c>
      <c r="F29" s="17">
        <v>1100000</v>
      </c>
      <c r="G29" s="17">
        <f t="shared" si="0"/>
        <v>0</v>
      </c>
      <c r="H29" s="17"/>
    </row>
    <row r="30" spans="2:8" ht="14.25">
      <c r="B30" s="14"/>
      <c r="C30" s="19"/>
      <c r="D30" s="28" t="s">
        <v>36</v>
      </c>
      <c r="E30" s="21">
        <f>+E29</f>
        <v>1100000</v>
      </c>
      <c r="F30" s="29">
        <f>+F29</f>
        <v>1100000</v>
      </c>
      <c r="G30" s="29">
        <f t="shared" si="0"/>
        <v>0</v>
      </c>
      <c r="H30" s="29"/>
    </row>
    <row r="31" spans="2:8" ht="14.25">
      <c r="B31" s="19"/>
      <c r="C31" s="26" t="s">
        <v>37</v>
      </c>
      <c r="D31" s="24"/>
      <c r="E31" s="21">
        <f xml:space="preserve"> +E28 - E30</f>
        <v>-1100000</v>
      </c>
      <c r="F31" s="25">
        <f xml:space="preserve"> +F28 - F30</f>
        <v>-1100000</v>
      </c>
      <c r="G31" s="25">
        <f t="shared" si="0"/>
        <v>0</v>
      </c>
      <c r="H31" s="25"/>
    </row>
    <row r="32" spans="2:8" ht="14.25">
      <c r="B32" s="30" t="s">
        <v>38</v>
      </c>
      <c r="C32" s="31"/>
      <c r="D32" s="32"/>
      <c r="E32" s="12"/>
      <c r="F32" s="33"/>
      <c r="G32" s="33">
        <f>E32 + E33</f>
        <v>0</v>
      </c>
      <c r="H32" s="33"/>
    </row>
    <row r="33" spans="2:8" ht="14.25">
      <c r="B33" s="34"/>
      <c r="C33" s="35"/>
      <c r="D33" s="36"/>
      <c r="E33" s="18"/>
      <c r="F33" s="37"/>
      <c r="G33" s="37"/>
      <c r="H33" s="37"/>
    </row>
    <row r="34" spans="2:8" ht="14.25">
      <c r="B34" s="26" t="s">
        <v>39</v>
      </c>
      <c r="C34" s="23"/>
      <c r="D34" s="24"/>
      <c r="E34" s="21">
        <f xml:space="preserve"> +E19 +E27 +E31 - (E32 + E33)</f>
        <v>-22196000</v>
      </c>
      <c r="F34" s="25">
        <f xml:space="preserve"> +F19 +F27 +F31 - (F32 + F33)</f>
        <v>-19356867</v>
      </c>
      <c r="G34" s="25">
        <f t="shared" si="0"/>
        <v>-2839133</v>
      </c>
      <c r="H34" s="25"/>
    </row>
    <row r="35" spans="2:8" ht="14.25">
      <c r="B35" s="26" t="s">
        <v>40</v>
      </c>
      <c r="C35" s="23"/>
      <c r="D35" s="24"/>
      <c r="E35" s="21">
        <v>24596000</v>
      </c>
      <c r="F35" s="25">
        <v>381430579</v>
      </c>
      <c r="G35" s="25">
        <f t="shared" si="0"/>
        <v>-356834579</v>
      </c>
      <c r="H35" s="25"/>
    </row>
    <row r="36" spans="2:8" ht="14.25">
      <c r="B36" s="26" t="s">
        <v>41</v>
      </c>
      <c r="C36" s="23"/>
      <c r="D36" s="24"/>
      <c r="E36" s="21">
        <f xml:space="preserve"> +E34 +E35</f>
        <v>2400000</v>
      </c>
      <c r="F36" s="25">
        <f xml:space="preserve"> +F34 +F35</f>
        <v>362073712</v>
      </c>
      <c r="G36" s="25">
        <f t="shared" si="0"/>
        <v>-359673712</v>
      </c>
      <c r="H36" s="25"/>
    </row>
  </sheetData>
  <mergeCells count="11">
    <mergeCell ref="B20:B27"/>
    <mergeCell ref="C20:C22"/>
    <mergeCell ref="C23:C26"/>
    <mergeCell ref="B28:B31"/>
    <mergeCell ref="C29:C30"/>
    <mergeCell ref="B3:H3"/>
    <mergeCell ref="B5:H5"/>
    <mergeCell ref="B7:D7"/>
    <mergeCell ref="B8:B19"/>
    <mergeCell ref="C8:C13"/>
    <mergeCell ref="C14:C18"/>
  </mergeCells>
  <phoneticPr fontId="1"/>
  <pageMargins left="0.7" right="0.7" top="0.75" bottom="0.75" header="0.3" footer="0.3"/>
  <pageSetup paperSize="9" fitToHeight="0" orientation="portrait" r:id="rId1"/>
  <headerFooter>
    <oddHeader>&amp;L社会福祉法人　稲穂会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jimu01</dc:creator>
  <cp:lastModifiedBy>jimu01</cp:lastModifiedBy>
  <dcterms:created xsi:type="dcterms:W3CDTF">2021-06-08T07:42:17Z</dcterms:created>
  <dcterms:modified xsi:type="dcterms:W3CDTF">2021-06-08T07:42:19Z</dcterms:modified>
</cp:coreProperties>
</file>